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laura\Documents\CA SIM ALLIANCE\ROI Worksheet\"/>
    </mc:Choice>
  </mc:AlternateContent>
  <xr:revisionPtr revIDLastSave="0" documentId="13_ncr:1_{DEEAE865-F438-4576-9182-41EF74740227}" xr6:coauthVersionLast="45" xr6:coauthVersionMax="45" xr10:uidLastSave="{00000000-0000-0000-0000-000000000000}"/>
  <bookViews>
    <workbookView xWindow="0" yWindow="0" windowWidth="38400" windowHeight="21000" activeTab="1" xr2:uid="{00000000-000D-0000-FFFF-FFFF00000000}"/>
  </bookViews>
  <sheets>
    <sheet name="Example" sheetId="4" r:id="rId1"/>
    <sheet name="My Hospital" sheetId="2" r:id="rId2"/>
  </sheets>
  <definedNames>
    <definedName name="_xlnm.Print_Area" localSheetId="0">Example!$A$1:$G$37</definedName>
    <definedName name="_xlnm.Print_Area" localSheetId="1">'My Hospital'!$A$1:$G$37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4" l="1"/>
  <c r="E34" i="4"/>
  <c r="D34" i="4"/>
  <c r="C34" i="4"/>
  <c r="B34" i="4"/>
  <c r="F28" i="4"/>
  <c r="E28" i="4"/>
  <c r="D28" i="4"/>
  <c r="C28" i="4"/>
  <c r="B28" i="4"/>
  <c r="F18" i="4"/>
  <c r="F20" i="4" s="1"/>
  <c r="E18" i="4"/>
  <c r="E20" i="4" s="1"/>
  <c r="D18" i="4"/>
  <c r="D20" i="4" s="1"/>
  <c r="C18" i="4"/>
  <c r="C20" i="4" s="1"/>
  <c r="B18" i="4"/>
  <c r="B20" i="4" s="1"/>
  <c r="F10" i="4"/>
  <c r="F12" i="4" s="1"/>
  <c r="E10" i="4"/>
  <c r="E12" i="4" s="1"/>
  <c r="D10" i="4"/>
  <c r="D12" i="4" s="1"/>
  <c r="C10" i="4"/>
  <c r="C12" i="4" s="1"/>
  <c r="B10" i="4"/>
  <c r="B12" i="4" s="1"/>
  <c r="E29" i="4" l="1"/>
  <c r="E36" i="4" s="1"/>
  <c r="E37" i="4" s="1"/>
  <c r="D29" i="4"/>
  <c r="D36" i="4" s="1"/>
  <c r="D37" i="4" s="1"/>
  <c r="C29" i="4"/>
  <c r="C36" i="4" s="1"/>
  <c r="C37" i="4" s="1"/>
  <c r="B29" i="4"/>
  <c r="B36" i="4" s="1"/>
  <c r="B37" i="4" s="1"/>
  <c r="F29" i="4"/>
  <c r="F36" i="4" s="1"/>
  <c r="F37" i="4" s="1"/>
  <c r="D34" i="2" l="1"/>
  <c r="C34" i="2"/>
  <c r="F34" i="2"/>
  <c r="E34" i="2"/>
  <c r="B34" i="2"/>
  <c r="F28" i="2"/>
  <c r="E28" i="2"/>
  <c r="D28" i="2"/>
  <c r="C28" i="2"/>
  <c r="B28" i="2"/>
  <c r="F18" i="2"/>
  <c r="F20" i="2" s="1"/>
  <c r="E18" i="2"/>
  <c r="E20" i="2" s="1"/>
  <c r="D18" i="2"/>
  <c r="D20" i="2" s="1"/>
  <c r="C18" i="2"/>
  <c r="C20" i="2" s="1"/>
  <c r="B18" i="2"/>
  <c r="B20" i="2" s="1"/>
  <c r="F10" i="2"/>
  <c r="F12" i="2" s="1"/>
  <c r="E10" i="2"/>
  <c r="E12" i="2" s="1"/>
  <c r="D10" i="2"/>
  <c r="D12" i="2" s="1"/>
  <c r="C10" i="2"/>
  <c r="C12" i="2" s="1"/>
  <c r="C29" i="2" s="1"/>
  <c r="B10" i="2"/>
  <c r="B12" i="2" s="1"/>
  <c r="B29" i="2" l="1"/>
  <c r="B36" i="2" s="1"/>
  <c r="B37" i="2" s="1"/>
  <c r="F29" i="2"/>
  <c r="F36" i="2" s="1"/>
  <c r="F37" i="2" s="1"/>
  <c r="E29" i="2"/>
  <c r="E36" i="2" s="1"/>
  <c r="E37" i="2" s="1"/>
  <c r="D29" i="2"/>
  <c r="D36" i="2" s="1"/>
  <c r="D37" i="2" s="1"/>
  <c r="C36" i="2"/>
  <c r="C37" i="2" s="1"/>
</calcChain>
</file>

<file path=xl/sharedStrings.xml><?xml version="1.0" encoding="utf-8"?>
<sst xmlns="http://schemas.openxmlformats.org/spreadsheetml/2006/main" count="146" uniqueCount="73">
  <si>
    <t>Other (TBD)</t>
  </si>
  <si>
    <t xml:space="preserve">Reduced cost to individual hospitals conducting  specialty programs </t>
  </si>
  <si>
    <t>Critical Care</t>
  </si>
  <si>
    <t>NICU</t>
  </si>
  <si>
    <t>Peri-Op</t>
  </si>
  <si>
    <t>ED</t>
  </si>
  <si>
    <t>L &amp; D</t>
  </si>
  <si>
    <t>Recruitment Cost</t>
  </si>
  <si>
    <t>Staffing Cost Total</t>
  </si>
  <si>
    <t>RN overtime cost &gt; average RN salary                                (1 FTE for 1  month)</t>
  </si>
  <si>
    <t>RN Contract (Traveler, Registry)                                        (1 FTE for 1 month)</t>
  </si>
  <si>
    <t>HR Services</t>
  </si>
  <si>
    <t>Number of Vacant RN Positions</t>
  </si>
  <si>
    <t xml:space="preserve">HR Cost Related to Recruitment and Hiring </t>
  </si>
  <si>
    <t>HR Cost Reduction (potential savings)</t>
  </si>
  <si>
    <t>Total Cost Reduction (potential savings)</t>
  </si>
  <si>
    <t>HR Cost Total</t>
  </si>
  <si>
    <t xml:space="preserve">Staffing Cost of Covering Vacant RN Position(s) </t>
  </si>
  <si>
    <t xml:space="preserve">Other Hospital Costs That May or Will Be Reduced </t>
  </si>
  <si>
    <t>Other Cost Reduction Total</t>
  </si>
  <si>
    <t>Specialty Program Cost</t>
  </si>
  <si>
    <r>
      <rPr>
        <b/>
        <u/>
        <sz val="9"/>
        <color theme="1"/>
        <rFont val="Arial"/>
        <family val="2"/>
      </rPr>
      <t>Assumption:</t>
    </r>
    <r>
      <rPr>
        <b/>
        <sz val="9"/>
        <color theme="1"/>
        <rFont val="Arial"/>
        <family val="2"/>
      </rPr>
      <t xml:space="preserve"> Hospitals working together are anticipated to pay for specialty courses conducted by academic institutions/schools of nursing they partner with. Programs will be planned and scaled to meet hiring needs of hospital partners.  Reduction of high cost RN vacancy driven expense will cover education program cost and result in further net savings.  </t>
    </r>
  </si>
  <si>
    <t xml:space="preserve">Cost of Specialty Program </t>
  </si>
  <si>
    <t xml:space="preserve">Return on Investment (ROI)                                                                                                                                                                                                                      </t>
  </si>
  <si>
    <t xml:space="preserve">Cost per Participant </t>
  </si>
  <si>
    <t xml:space="preserve">Number of Seats Needed/Reserved in Course </t>
  </si>
  <si>
    <t xml:space="preserve">Hospital Cost </t>
  </si>
  <si>
    <r>
      <rPr>
        <b/>
        <u/>
        <sz val="9"/>
        <color theme="1"/>
        <rFont val="Arial"/>
        <family val="2"/>
      </rPr>
      <t>Assumption</t>
    </r>
    <r>
      <rPr>
        <b/>
        <sz val="9"/>
        <color theme="1"/>
        <rFont val="Arial"/>
        <family val="2"/>
      </rPr>
      <t xml:space="preserve">: High cost of staffing related to overtime pay and utilization of contract personnel can be reduced by preparing RNs to work in specialty areas, filling vacant positions sooner. </t>
    </r>
  </si>
  <si>
    <r>
      <rPr>
        <b/>
        <u/>
        <sz val="9"/>
        <color theme="1"/>
        <rFont val="Arial"/>
        <family val="2"/>
      </rPr>
      <t>Assumption:</t>
    </r>
    <r>
      <rPr>
        <b/>
        <sz val="9"/>
        <color theme="1"/>
        <rFont val="Arial"/>
        <family val="2"/>
      </rPr>
      <t xml:space="preserve"> Specialty Education Programs will improve RN first year retention rate, proportionally reducing the number of vacancies, recruitment demand and HR hiring cost. </t>
    </r>
  </si>
  <si>
    <r>
      <t xml:space="preserve">Estimate the typical cost of recruitment functions and services provided by HR and/or nursing to advertise, participate in hiring fairs, search, screen, interview, process, and hire/fill (1) specialty RN position. Consider portion of personnel time, travel, materials. </t>
    </r>
    <r>
      <rPr>
        <b/>
        <sz val="9"/>
        <color theme="1"/>
        <rFont val="Arial"/>
        <family val="2"/>
      </rPr>
      <t>Annual aggregate nursing recruitment expense / # RNs hired = Average Recruitment cost per hire.                                                          .</t>
    </r>
  </si>
  <si>
    <r>
      <t xml:space="preserve">Consider typical cost of HR services time and operating expense to hiring and onboarding (1) new RN employee, including health screen/physical, providing orientation classes/materials. </t>
    </r>
    <r>
      <rPr>
        <b/>
        <sz val="9"/>
        <color theme="1"/>
        <rFont val="Arial"/>
        <family val="2"/>
      </rPr>
      <t xml:space="preserve">Annual aggregate hiring cost /# employees hired = Average HR cost per hire. </t>
    </r>
    <r>
      <rPr>
        <sz val="9"/>
        <color theme="1"/>
        <rFont val="Arial"/>
        <family val="2"/>
      </rPr>
      <t>(assumes standard HR hiring cost for all types of employees)</t>
    </r>
    <r>
      <rPr>
        <b/>
        <sz val="9"/>
        <color theme="1"/>
        <rFont val="Arial"/>
        <family val="2"/>
      </rPr>
      <t xml:space="preserve">                                                        </t>
    </r>
    <r>
      <rPr>
        <sz val="9"/>
        <color theme="1"/>
        <rFont val="Arial"/>
        <family val="2"/>
      </rPr>
      <t xml:space="preserve">                                              </t>
    </r>
  </si>
  <si>
    <t xml:space="preserve">Improvement (reduction) in Turnover Rate </t>
  </si>
  <si>
    <t>Shared cost of coordinating and conducting specialty programs by a group of hospitals in partnership with one or more schools of nursing provide efficiencies along with distributed administrative cost compared to a single hospital developing and conducting a specialty program for a smaller number of RNs independently.</t>
  </si>
  <si>
    <t>Average Time to Fill Vacant Position (current # months)</t>
  </si>
  <si>
    <t>Average Time to Fill Vacant Position (target # months)</t>
  </si>
  <si>
    <t>Assumptions, Rationale, and Instructions</t>
  </si>
  <si>
    <r>
      <rPr>
        <b/>
        <u/>
        <sz val="9"/>
        <color theme="1"/>
        <rFont val="Arial"/>
        <family val="2"/>
      </rPr>
      <t>Assumption:</t>
    </r>
    <r>
      <rPr>
        <b/>
        <sz val="9"/>
        <color theme="1"/>
        <rFont val="Arial"/>
        <family val="2"/>
      </rPr>
      <t xml:space="preserve"> Payment terms will be negotiated by nursing schools with hospitals in each collaborative to cover the total cost of conducting each specialty RN education program. </t>
    </r>
  </si>
  <si>
    <r>
      <rPr>
        <b/>
        <u/>
        <sz val="9"/>
        <color theme="1"/>
        <rFont val="Arial"/>
        <family val="2"/>
      </rPr>
      <t>Assumption:</t>
    </r>
    <r>
      <rPr>
        <b/>
        <sz val="9"/>
        <color theme="1"/>
        <rFont val="Arial"/>
        <family val="2"/>
      </rPr>
      <t xml:space="preserve"> Expected HR cost to recruit, screen, hire, onboard, and orient the number of RNs (not FTEs) needed to fill current vacant positions. </t>
    </r>
  </si>
  <si>
    <t>Assumption: (unique to each hospital)</t>
  </si>
  <si>
    <t xml:space="preserve">Net Hospital Savings                          </t>
  </si>
  <si>
    <t>Gains - Investment Costs/Investment Costs X 100 = % ROI</t>
  </si>
  <si>
    <r>
      <t xml:space="preserve">Return on Investment (ROI) Assumptions:                                                                                                                                                                                                                                                                 </t>
    </r>
    <r>
      <rPr>
        <sz val="9"/>
        <color theme="1"/>
        <rFont val="Arial"/>
        <family val="2"/>
      </rPr>
      <t xml:space="preserve">1. </t>
    </r>
    <r>
      <rPr>
        <u/>
        <sz val="9"/>
        <color theme="1"/>
        <rFont val="Arial"/>
        <family val="2"/>
      </rPr>
      <t>Vacant RN hospital specialty positions drive high cost.</t>
    </r>
    <r>
      <rPr>
        <sz val="9"/>
        <color theme="1"/>
        <rFont val="Arial"/>
        <family val="2"/>
      </rPr>
      <t xml:space="preserve"> Temporary staffing options (Peri-Op, Critical Care, Emergency, Labor &amp; Delivery, Neonatal ICU) typically involve overtime pay rate, and utilization of higher cost contract personnel (Travelers, Registry)                                                                                                                                                                                                                         2. </t>
    </r>
    <r>
      <rPr>
        <u/>
        <sz val="9"/>
        <color theme="1"/>
        <rFont val="Arial"/>
        <family val="2"/>
      </rPr>
      <t>Reduced time to fill vacant positions will lower cost.</t>
    </r>
    <r>
      <rPr>
        <sz val="9"/>
        <color theme="1"/>
        <rFont val="Arial"/>
        <family val="2"/>
      </rPr>
      <t xml:space="preserve"> Conducting Specialty Programs for current RNs transferring to these areas and RN students prior to graduation and practice in these specialties provides a planned pipeline to employment of RNs with a baseline of specialty education and clinical experience.                                                                                                                                                                                                                                   3. </t>
    </r>
    <r>
      <rPr>
        <u/>
        <sz val="9"/>
        <color theme="1"/>
        <rFont val="Arial"/>
        <family val="2"/>
      </rPr>
      <t>RN turnover rate in first year of employment will be reduced.</t>
    </r>
    <r>
      <rPr>
        <sz val="9"/>
        <color theme="1"/>
        <rFont val="Arial"/>
        <family val="2"/>
      </rPr>
      <t xml:space="preserve"> Effective preparation, guidance, and support will increase new employee engagement and success. Hospitals working together with RN students in clinical practicum with "intent" to hire following graduation/NCLEX will support informed hiring decisions and strengthen first year retention.                                                                                                                                                                                                           4</t>
    </r>
    <r>
      <rPr>
        <u/>
        <sz val="9"/>
        <color theme="1"/>
        <rFont val="Arial"/>
        <family val="2"/>
      </rPr>
      <t>.Hospital investment in specialty education programs results in overall net savings</t>
    </r>
    <r>
      <rPr>
        <sz val="9"/>
        <color theme="1"/>
        <rFont val="Arial"/>
        <family val="2"/>
      </rPr>
      <t xml:space="preserve">. Hospitals collaborating to share the cost of conducting specialty  education programs is efficient. Program investment is offset by mitigating or avoiding high cost temporary staffing options, reduced time to fill vacant positions, reduced first year turnover rate, and hiring RNs with a foundation of specialty education and experience.                                                                                                                                                                                                                                                                                                                                                                                                                                </t>
    </r>
  </si>
  <si>
    <r>
      <t>Forecast a reduced average time to fill  (number of months) vacant specialty positions by investing in specialty education as a pipeline to employment. Access to courses, frequency of scheduling, and purposeful recruitment efforts and plans will impact this. Set a target for new (reduced) average time to fill vacant positions</t>
    </r>
    <r>
      <rPr>
        <b/>
        <sz val="9"/>
        <color theme="1"/>
        <rFont val="Arial"/>
        <family val="2"/>
      </rPr>
      <t>.(# months)</t>
    </r>
    <r>
      <rPr>
        <sz val="9"/>
        <color theme="1"/>
        <rFont val="Arial"/>
        <family val="2"/>
      </rPr>
      <t xml:space="preserve">  </t>
    </r>
  </si>
  <si>
    <r>
      <rPr>
        <b/>
        <u/>
        <sz val="9"/>
        <color theme="1"/>
        <rFont val="Arial"/>
        <family val="2"/>
      </rPr>
      <t>Rationale:</t>
    </r>
    <r>
      <rPr>
        <b/>
        <sz val="9"/>
        <color theme="1"/>
        <rFont val="Arial"/>
        <family val="2"/>
      </rPr>
      <t xml:space="preserve">  Forecasted decrease in anticipated HR cost based on reduced number of voluntary/involuntary separations and associated vacancies within first year of employment.</t>
    </r>
  </si>
  <si>
    <t>Cost per participant is dependent on several factors including the number of RNs or students per course, how the course is structured, access to state apportionment funding (public institutions), and whether the course is part of an established degree granting nursing program or offered as a community education course. A range of $500 to $3.000 per participant may be anticipated for 20 students in a 3 unit course. (2 units didactic and 1 unit clinical).</t>
  </si>
  <si>
    <r>
      <rPr>
        <b/>
        <u/>
        <sz val="9"/>
        <color theme="1"/>
        <rFont val="Arial"/>
        <family val="2"/>
      </rPr>
      <t>Rationale</t>
    </r>
    <r>
      <rPr>
        <b/>
        <sz val="9"/>
        <color theme="1"/>
        <rFont val="Arial"/>
        <family val="2"/>
      </rPr>
      <t xml:space="preserve">: Hospital payment to nursing schools for seats in first specialty course will precede savings realized from hiring newly licensed RN graduates by about 4-6 months assuming specialty courses will be conducted in the final senior semester prior to graduation, RN licensure, and hiring decision/employment start date. Savings realized from reducing the high cost of RN vacancies will sufficiently fund the next course. Additional net savings is expected.  </t>
    </r>
  </si>
  <si>
    <t>Hospital Name:</t>
  </si>
  <si>
    <r>
      <rPr>
        <b/>
        <u/>
        <sz val="9"/>
        <color theme="1"/>
        <rFont val="Arial"/>
        <family val="2"/>
      </rPr>
      <t>Rationale</t>
    </r>
    <r>
      <rPr>
        <b/>
        <sz val="9"/>
        <color theme="1"/>
        <rFont val="Arial"/>
        <family val="2"/>
      </rPr>
      <t xml:space="preserve">: Potential lower cost of staffing by filling hard to fill vacant RN positions sooner through investing in Specialty RN Education Course(s) as planned pipelines to employment. </t>
    </r>
  </si>
  <si>
    <t>Lower Staffing Cost (savings potential)</t>
  </si>
  <si>
    <t xml:space="preserve">Determine the average number of months vacant specialty positions remains open until filled. Consider time to fill  all vacant positions open and filled from prior 12 month actual data. Option to adjust (up or down) if current actual or near future conditions are changing.  Monitoring and improving average "time to fill" will reduce cost.  </t>
  </si>
  <si>
    <t xml:space="preserve">Individual hospitals determine the number of seats needed/desired in each course based on the number of specialty RN vacancies, considering their plan to transfer RNs or intent to hire students upon graduation that will be participating in the course. Courses will be scaled and scheduled to meet the aggregate needs of a group of hospital partners working together.  </t>
  </si>
  <si>
    <t xml:space="preserve">Number of Vacant RN FTEs </t>
  </si>
  <si>
    <t xml:space="preserve">Utilize total vacant FTEs rather than number of open positions.  This will adjust the cost of staffing vacancies scaled to type of position time.   </t>
  </si>
  <si>
    <r>
      <rPr>
        <b/>
        <u/>
        <sz val="9"/>
        <color theme="1"/>
        <rFont val="Arial"/>
        <family val="2"/>
      </rPr>
      <t>Assumption</t>
    </r>
    <r>
      <rPr>
        <b/>
        <sz val="9"/>
        <color theme="1"/>
        <rFont val="Arial"/>
        <family val="2"/>
      </rPr>
      <t>: Incremental additional cost of staffing/covering vacant full time positions through a combination of overtime pay and contract personnel rates (averaged both) based on historical average time to fill an RN vacancy, and current number of vacant RN FTEs.</t>
    </r>
  </si>
  <si>
    <t xml:space="preserve">Sign-on Bonuses </t>
  </si>
  <si>
    <t xml:space="preserve">Vacancy-Driven Costs and Savings </t>
  </si>
  <si>
    <t xml:space="preserve">Determine the average cost of sign-on bonus if currently offered or planned to be offered. </t>
  </si>
  <si>
    <r>
      <rPr>
        <b/>
        <u/>
        <sz val="9"/>
        <color theme="1"/>
        <rFont val="Arial"/>
        <family val="2"/>
      </rPr>
      <t>Rationale:</t>
    </r>
    <r>
      <rPr>
        <b/>
        <sz val="9"/>
        <color theme="1"/>
        <rFont val="Arial"/>
        <family val="2"/>
      </rPr>
      <t xml:space="preserve"> Hospitals should consider and be aware of what their costs and savings may be in these areas as they will further strengthen the calculated ROI. </t>
    </r>
  </si>
  <si>
    <r>
      <rPr>
        <b/>
        <u/>
        <sz val="9"/>
        <color theme="1"/>
        <rFont val="Arial"/>
        <family val="2"/>
      </rPr>
      <t>Rationale:</t>
    </r>
    <r>
      <rPr>
        <b/>
        <sz val="9"/>
        <color theme="1"/>
        <rFont val="Arial"/>
        <family val="2"/>
      </rPr>
      <t xml:space="preserve"> Sum of hospital cost reduction possible based on prior assumptions.</t>
    </r>
  </si>
  <si>
    <t>Cost per course varies between types of academic institutions (community college, university, public or private), type of specialty course, and didactic and clinical education time.  Registration fees will be established by schools of nursing,, hospitals will determine which school(s) they will partner with, and  fee structures will be established and scaled in collaboration with the group of hospitals sharing in the cost.  Anticipating a range of $10,000 to $60.000 per course for 20 participants for a 3 unit course (2 units didactic with 1 unit clinical).</t>
  </si>
  <si>
    <r>
      <t>Assumption:</t>
    </r>
    <r>
      <rPr>
        <b/>
        <sz val="9"/>
        <color theme="1"/>
        <rFont val="Arial"/>
        <family val="2"/>
      </rPr>
      <t xml:space="preserve"> Several types of cost and numerous variables may be considered in estimating hospital savings and monitoring actual cost reduction demonstrating full ROI. A strong ROI is expected, with minimal investment. Hospitals may choose to consider only a few key costs known to be primary drivers they have the most confidence in demonstrating a solid business case with minimal risk to program investment. </t>
    </r>
  </si>
  <si>
    <t>Date</t>
  </si>
  <si>
    <r>
      <rPr>
        <u/>
        <sz val="9"/>
        <color theme="1"/>
        <rFont val="Arial"/>
        <family val="2"/>
      </rPr>
      <t>If RN overtime typically occurs</t>
    </r>
    <r>
      <rPr>
        <sz val="9"/>
        <color theme="1"/>
        <rFont val="Arial"/>
        <family val="2"/>
      </rPr>
      <t xml:space="preserve">: Determine the incremental difference between average overtime pay rate and average RN salary for a </t>
    </r>
    <r>
      <rPr>
        <u/>
        <sz val="9"/>
        <color theme="1"/>
        <rFont val="Arial"/>
        <family val="2"/>
      </rPr>
      <t>typical month</t>
    </r>
    <r>
      <rPr>
        <sz val="9"/>
        <color theme="1"/>
        <rFont val="Arial"/>
        <family val="2"/>
      </rPr>
      <t xml:space="preserve">. Assume full time hours. Consider number of shifts generally needed to be staffed at overtime rates to cover (1) full time vacant RN position. </t>
    </r>
    <r>
      <rPr>
        <b/>
        <sz val="9"/>
        <color theme="1"/>
        <rFont val="Arial"/>
        <family val="2"/>
      </rPr>
      <t xml:space="preserve">$/hr. overtime rate - $/hr. regular rate = $/hr. difference X # hours/mo. = $______    </t>
    </r>
    <r>
      <rPr>
        <sz val="9"/>
        <color theme="1"/>
        <rFont val="Arial"/>
        <family val="2"/>
      </rPr>
      <t xml:space="preserve">                                                              </t>
    </r>
  </si>
  <si>
    <r>
      <rPr>
        <u/>
        <sz val="9"/>
        <color theme="1"/>
        <rFont val="Arial"/>
        <family val="2"/>
      </rPr>
      <t>If RN contract personnel are used:</t>
    </r>
    <r>
      <rPr>
        <sz val="9"/>
        <color theme="1"/>
        <rFont val="Arial"/>
        <family val="2"/>
      </rPr>
      <t xml:space="preserve"> Determine the incremental difference between average contract pay rate and average RN salary for a </t>
    </r>
    <r>
      <rPr>
        <u/>
        <sz val="9"/>
        <color theme="1"/>
        <rFont val="Arial"/>
        <family val="2"/>
      </rPr>
      <t>typical month</t>
    </r>
    <r>
      <rPr>
        <sz val="9"/>
        <color theme="1"/>
        <rFont val="Arial"/>
        <family val="2"/>
      </rPr>
      <t xml:space="preserve"> Assume full time hours. Consider number of shifts generally needed to be staffed with contract personnel to cover (1) full time vacant RN position.  </t>
    </r>
    <r>
      <rPr>
        <b/>
        <sz val="9"/>
        <color theme="1"/>
        <rFont val="Arial"/>
        <family val="2"/>
      </rPr>
      <t xml:space="preserve">$/hr. contract rate - $/hr. regular rate = $/hr. difference X # average hours/mo. = $______      </t>
    </r>
  </si>
  <si>
    <t xml:space="preserve">Number of vacant positions to be filled (not FTEs). The number of RNs (individuals) to be hired. assumes HR time and expense to process will be standard regardless of type of position. </t>
  </si>
  <si>
    <r>
      <t xml:space="preserve">Determine current RN turnover rate, </t>
    </r>
    <r>
      <rPr>
        <u/>
        <sz val="9"/>
        <color theme="1"/>
        <rFont val="Arial"/>
        <family val="2"/>
      </rPr>
      <t xml:space="preserve">both voluntary and involuntary conbined. </t>
    </r>
    <r>
      <rPr>
        <sz val="9"/>
        <color theme="1"/>
        <rFont val="Arial"/>
        <family val="2"/>
      </rPr>
      <t xml:space="preserve">Estimate a "percent improvement" target (reduced turnover) for RNs hired who participate in a Specialty Education Program. This improvement assumes better informed hiring decisions by employers and demonstrated commitment by applicants based on experience from the Specialty Education Course.  </t>
    </r>
  </si>
  <si>
    <t xml:space="preserve">Reduced RN salary cost </t>
  </si>
  <si>
    <t>Students take elective specialty course (didactic and precepted clinical practicum) during senior year prior to graduation, NCLEX/RN licensure, and employment.  Foundation of specialty knowledge and clinical experience prior to hire supports progression from novice to expert following hire. Specialty courses are not formal Residency Programs for newly licensed RNs entering practice, however should impact the program content and time to attain competency after hire.</t>
  </si>
  <si>
    <t xml:space="preserve">Date:                           </t>
  </si>
  <si>
    <t>Worksheet formulas are set up</t>
  </si>
  <si>
    <t xml:space="preserve">Date:                          </t>
  </si>
  <si>
    <r>
      <t xml:space="preserve">Return on Investment (ROI) Assumptions:                                                                                                                                                                                                                                                                 </t>
    </r>
    <r>
      <rPr>
        <sz val="9"/>
        <color theme="1"/>
        <rFont val="Arial"/>
        <family val="2"/>
      </rPr>
      <t xml:space="preserve">1. </t>
    </r>
    <r>
      <rPr>
        <u/>
        <sz val="9"/>
        <color theme="1"/>
        <rFont val="Arial"/>
        <family val="2"/>
      </rPr>
      <t>Vacant RN hospital specialty positions drive high cost.</t>
    </r>
    <r>
      <rPr>
        <sz val="9"/>
        <color theme="1"/>
        <rFont val="Arial"/>
        <family val="2"/>
      </rPr>
      <t xml:space="preserve"> Temporary staffing options (Peri-Op, Critical Care, Emergency, Labor &amp; Delivery, Neonatal ICU) typically involve overtime pay rate, and utilization of higher cost contract personnel (Travelers, Registry)                                                                                                                                                                                                                         2. </t>
    </r>
    <r>
      <rPr>
        <u/>
        <sz val="9"/>
        <color theme="1"/>
        <rFont val="Arial"/>
        <family val="2"/>
      </rPr>
      <t>Reduced time to fill vacant positions will lower cost.</t>
    </r>
    <r>
      <rPr>
        <sz val="9"/>
        <color theme="1"/>
        <rFont val="Arial"/>
        <family val="2"/>
      </rPr>
      <t xml:space="preserve"> Conducting Specialty Programs for current RNs transferring to these areas and RN students prior to graduation and practice in these specialties provides a planned pipeline to employment of RNs with a baseline of specialty education and clinical experience.                                                                                                                                                                                                                                   3. </t>
    </r>
    <r>
      <rPr>
        <u/>
        <sz val="9"/>
        <color theme="1"/>
        <rFont val="Arial"/>
        <family val="2"/>
      </rPr>
      <t>RN turnover rate in first year of employment will be reduced.</t>
    </r>
    <r>
      <rPr>
        <sz val="9"/>
        <color theme="1"/>
        <rFont val="Arial"/>
        <family val="2"/>
      </rPr>
      <t xml:space="preserve"> Effective preparation, guidance, and support will increase new employee engagement and success. Hospitals working together with RN students in clinical practicum with "intent" to hire following graduation/NCLEX will support informed hiring decisions and strengthen first year retention.                                                                                                                                                                                                                                                                                 4</t>
    </r>
    <r>
      <rPr>
        <u/>
        <sz val="9"/>
        <color theme="1"/>
        <rFont val="Arial"/>
        <family val="2"/>
      </rPr>
      <t>.Hospital investment in specialty education programs results in overall net savings</t>
    </r>
    <r>
      <rPr>
        <sz val="9"/>
        <color theme="1"/>
        <rFont val="Arial"/>
        <family val="2"/>
      </rPr>
      <t xml:space="preserve">. Hospitals collaborating to share the cost of conducting specialty  education programs is efficient. Program investment is offset by mitigating or avoiding high cost temporary staffing options, reduced time to fill vacant positions, reduced first year turnover rate, and hiring RNs with a foundation of specialty education and experience.                                                                                                                                                                                                                                                                                                                                                                                                                                </t>
    </r>
  </si>
  <si>
    <t xml:space="preserve">Utilize total vacant FTEs rather than number of open positions.  This will adjust the cost of staffing vacancies scaled to type of position times.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</si>
</sst>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0.0"/>
    <numFmt numFmtId="166" formatCode="m/d/yy;@"/>
  </numFmts>
  <fonts count="8" x14ac:knownFonts="1">
    <font>
      <sz val="11"/>
      <color theme="1"/>
      <name val="Calibri"/>
      <family val="2"/>
      <scheme val="minor"/>
    </font>
    <font>
      <b/>
      <sz val="9"/>
      <color theme="1"/>
      <name val="Arial"/>
      <family val="2"/>
    </font>
    <font>
      <sz val="9"/>
      <color theme="1"/>
      <name val="Arial"/>
      <family val="2"/>
    </font>
    <font>
      <u/>
      <sz val="9"/>
      <color theme="1"/>
      <name val="Arial"/>
      <family val="2"/>
    </font>
    <font>
      <b/>
      <i/>
      <sz val="9"/>
      <color theme="1"/>
      <name val="Arial"/>
      <family val="2"/>
    </font>
    <font>
      <sz val="9"/>
      <name val="Arial"/>
      <family val="2"/>
    </font>
    <font>
      <b/>
      <u/>
      <sz val="9"/>
      <color theme="1"/>
      <name val="Arial"/>
      <family val="2"/>
    </font>
    <font>
      <b/>
      <sz val="9"/>
      <color rgb="FFC00000"/>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90">
    <xf numFmtId="0" fontId="0" fillId="0" borderId="0" xfId="0"/>
    <xf numFmtId="164" fontId="1" fillId="2" borderId="3" xfId="0" applyNumberFormat="1" applyFont="1" applyFill="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1" fillId="0" borderId="8" xfId="0" applyFont="1" applyFill="1" applyBorder="1" applyAlignment="1">
      <alignment horizontal="left" vertical="top" wrapText="1"/>
    </xf>
    <xf numFmtId="164" fontId="1" fillId="0" borderId="8" xfId="0" applyNumberFormat="1" applyFont="1" applyFill="1" applyBorder="1" applyAlignment="1">
      <alignment horizontal="center" wrapText="1"/>
    </xf>
    <xf numFmtId="0" fontId="1" fillId="0" borderId="8" xfId="0" applyFont="1" applyFill="1" applyBorder="1" applyAlignment="1">
      <alignment horizontal="left" wrapText="1"/>
    </xf>
    <xf numFmtId="0" fontId="1" fillId="3" borderId="2" xfId="0" applyFont="1" applyFill="1" applyBorder="1" applyAlignment="1">
      <alignment horizontal="left" vertical="top"/>
    </xf>
    <xf numFmtId="164" fontId="1" fillId="3" borderId="3" xfId="0" applyNumberFormat="1" applyFont="1" applyFill="1" applyBorder="1" applyAlignment="1">
      <alignment horizontal="center" wrapText="1"/>
    </xf>
    <xf numFmtId="0" fontId="1" fillId="0" borderId="4" xfId="0" applyFont="1" applyFill="1" applyBorder="1" applyAlignment="1">
      <alignment wrapText="1"/>
    </xf>
    <xf numFmtId="0" fontId="2" fillId="0" borderId="9" xfId="0" applyFont="1" applyFill="1" applyBorder="1" applyAlignment="1">
      <alignment horizontal="left" vertical="top" wrapText="1"/>
    </xf>
    <xf numFmtId="0" fontId="2" fillId="0" borderId="9" xfId="0" applyFont="1" applyFill="1" applyBorder="1" applyAlignment="1">
      <alignment vertical="top" wrapText="1"/>
    </xf>
    <xf numFmtId="0" fontId="2" fillId="0" borderId="1" xfId="0" applyFont="1" applyFill="1" applyBorder="1" applyAlignment="1">
      <alignment vertical="top" wrapText="1"/>
    </xf>
    <xf numFmtId="0" fontId="1" fillId="3" borderId="1" xfId="0" applyFont="1" applyFill="1" applyBorder="1" applyAlignment="1">
      <alignment horizontal="right" vertical="top" wrapText="1"/>
    </xf>
    <xf numFmtId="164" fontId="2" fillId="3" borderId="1" xfId="0" applyNumberFormat="1" applyFont="1" applyFill="1" applyBorder="1" applyAlignment="1">
      <alignment wrapText="1"/>
    </xf>
    <xf numFmtId="164" fontId="2" fillId="0" borderId="1" xfId="0" applyNumberFormat="1" applyFont="1" applyFill="1" applyBorder="1" applyAlignment="1">
      <alignment horizontal="right"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wrapText="1"/>
    </xf>
    <xf numFmtId="0" fontId="2" fillId="0" borderId="1" xfId="0" applyFont="1" applyFill="1" applyBorder="1" applyAlignment="1"/>
    <xf numFmtId="164" fontId="2" fillId="3" borderId="1" xfId="0" applyNumberFormat="1" applyFont="1" applyFill="1" applyBorder="1" applyAlignment="1">
      <alignment horizontal="right" wrapText="1"/>
    </xf>
    <xf numFmtId="0" fontId="2" fillId="0" borderId="4" xfId="0" applyFont="1" applyFill="1" applyBorder="1" applyAlignment="1">
      <alignment wrapText="1"/>
    </xf>
    <xf numFmtId="164" fontId="2" fillId="3" borderId="8" xfId="0" applyNumberFormat="1" applyFont="1" applyFill="1" applyBorder="1" applyAlignment="1">
      <alignment wrapText="1"/>
    </xf>
    <xf numFmtId="0" fontId="1" fillId="3" borderId="8" xfId="0" applyFont="1" applyFill="1" applyBorder="1" applyAlignment="1">
      <alignment vertical="top" wrapText="1"/>
    </xf>
    <xf numFmtId="0" fontId="2" fillId="0" borderId="8" xfId="0" applyFont="1" applyFill="1" applyBorder="1" applyAlignment="1">
      <alignment vertical="top" wrapText="1"/>
    </xf>
    <xf numFmtId="3" fontId="2" fillId="0" borderId="1" xfId="0" applyNumberFormat="1" applyFont="1" applyFill="1" applyBorder="1" applyAlignment="1">
      <alignment horizontal="right" wrapText="1"/>
    </xf>
    <xf numFmtId="0" fontId="1" fillId="3" borderId="1" xfId="0" applyFont="1" applyFill="1" applyBorder="1" applyAlignment="1">
      <alignment horizontal="left" vertical="top" wrapText="1"/>
    </xf>
    <xf numFmtId="0" fontId="1" fillId="3" borderId="1" xfId="0" applyFont="1" applyFill="1" applyBorder="1" applyAlignment="1">
      <alignment horizontal="right" wrapText="1"/>
    </xf>
    <xf numFmtId="0" fontId="1" fillId="4" borderId="1" xfId="0" applyFont="1" applyFill="1" applyBorder="1" applyAlignment="1">
      <alignment horizontal="right" vertical="top" wrapText="1"/>
    </xf>
    <xf numFmtId="0" fontId="1" fillId="4" borderId="1" xfId="0" applyFont="1" applyFill="1" applyBorder="1" applyAlignment="1">
      <alignment horizontal="left" vertical="top" wrapText="1"/>
    </xf>
    <xf numFmtId="0" fontId="1" fillId="3" borderId="8" xfId="0" applyFont="1" applyFill="1" applyBorder="1" applyAlignment="1">
      <alignment horizontal="right" wrapText="1"/>
    </xf>
    <xf numFmtId="0" fontId="1" fillId="4" borderId="8" xfId="0" applyFont="1" applyFill="1" applyBorder="1" applyAlignment="1">
      <alignment horizontal="right" vertical="top" wrapText="1"/>
    </xf>
    <xf numFmtId="0" fontId="1" fillId="4" borderId="8" xfId="0" applyFont="1" applyFill="1" applyBorder="1" applyAlignment="1">
      <alignment horizontal="left" vertical="top" wrapText="1"/>
    </xf>
    <xf numFmtId="3" fontId="2" fillId="0" borderId="8" xfId="0" applyNumberFormat="1" applyFont="1" applyFill="1" applyBorder="1" applyAlignment="1">
      <alignment wrapText="1"/>
    </xf>
    <xf numFmtId="164" fontId="2" fillId="0" borderId="9" xfId="0" applyNumberFormat="1" applyFont="1" applyFill="1" applyBorder="1" applyAlignment="1">
      <alignment wrapText="1"/>
    </xf>
    <xf numFmtId="165" fontId="5" fillId="0" borderId="8" xfId="0" applyNumberFormat="1" applyFont="1" applyFill="1" applyBorder="1" applyAlignment="1">
      <alignment wrapText="1"/>
    </xf>
    <xf numFmtId="165" fontId="2" fillId="0" borderId="8" xfId="0" applyNumberFormat="1" applyFont="1" applyFill="1" applyBorder="1" applyAlignment="1">
      <alignment wrapText="1"/>
    </xf>
    <xf numFmtId="3" fontId="2" fillId="0" borderId="1" xfId="0" applyNumberFormat="1" applyFont="1" applyFill="1" applyBorder="1" applyAlignment="1">
      <alignment wrapText="1"/>
    </xf>
    <xf numFmtId="9" fontId="2" fillId="0" borderId="1" xfId="0" applyNumberFormat="1" applyFont="1" applyFill="1" applyBorder="1" applyAlignment="1">
      <alignment horizontal="right" wrapText="1"/>
    </xf>
    <xf numFmtId="0" fontId="1" fillId="4" borderId="1" xfId="0" applyFont="1" applyFill="1" applyBorder="1" applyAlignment="1">
      <alignment vertical="top" wrapText="1"/>
    </xf>
    <xf numFmtId="0" fontId="1" fillId="0" borderId="10" xfId="0" applyFont="1" applyFill="1" applyBorder="1" applyAlignment="1">
      <alignment horizontal="right" vertical="top" wrapText="1"/>
    </xf>
    <xf numFmtId="164" fontId="2" fillId="3" borderId="3" xfId="0" applyNumberFormat="1" applyFont="1" applyFill="1" applyBorder="1" applyAlignment="1">
      <alignment horizontal="right" wrapText="1"/>
    </xf>
    <xf numFmtId="0" fontId="6" fillId="3" borderId="2" xfId="0" applyFont="1" applyFill="1" applyBorder="1" applyAlignment="1">
      <alignment horizontal="left" vertical="top"/>
    </xf>
    <xf numFmtId="6" fontId="1" fillId="3" borderId="4" xfId="0" applyNumberFormat="1" applyFont="1" applyFill="1" applyBorder="1" applyAlignment="1">
      <alignment wrapText="1"/>
    </xf>
    <xf numFmtId="164" fontId="1" fillId="3" borderId="3" xfId="0" applyNumberFormat="1" applyFont="1" applyFill="1" applyBorder="1" applyAlignment="1">
      <alignment wrapText="1"/>
    </xf>
    <xf numFmtId="164" fontId="1" fillId="3" borderId="4" xfId="0" applyNumberFormat="1" applyFont="1" applyFill="1" applyBorder="1" applyAlignment="1">
      <alignment wrapText="1"/>
    </xf>
    <xf numFmtId="0" fontId="1" fillId="3" borderId="2" xfId="0" applyFont="1" applyFill="1" applyBorder="1" applyAlignment="1">
      <alignment horizontal="left"/>
    </xf>
    <xf numFmtId="0" fontId="2" fillId="0" borderId="9" xfId="0" applyFont="1" applyFill="1" applyBorder="1" applyAlignment="1">
      <alignment horizontal="right" wrapText="1"/>
    </xf>
    <xf numFmtId="6" fontId="2" fillId="0" borderId="1" xfId="0" applyNumberFormat="1" applyFont="1" applyFill="1" applyBorder="1" applyAlignment="1">
      <alignment wrapText="1"/>
    </xf>
    <xf numFmtId="0" fontId="2" fillId="0" borderId="11" xfId="0" applyFont="1" applyFill="1" applyBorder="1" applyAlignment="1">
      <alignment horizontal="right" wrapText="1"/>
    </xf>
    <xf numFmtId="164" fontId="2" fillId="0" borderId="11" xfId="0" applyNumberFormat="1" applyFont="1" applyFill="1" applyBorder="1" applyAlignment="1">
      <alignment wrapText="1"/>
    </xf>
    <xf numFmtId="6" fontId="2" fillId="0" borderId="8" xfId="0" applyNumberFormat="1" applyFont="1" applyFill="1" applyBorder="1" applyAlignment="1">
      <alignment wrapText="1"/>
    </xf>
    <xf numFmtId="0" fontId="2" fillId="0" borderId="8" xfId="0" applyFont="1" applyFill="1" applyBorder="1" applyAlignment="1">
      <alignment wrapText="1"/>
    </xf>
    <xf numFmtId="0" fontId="2" fillId="0" borderId="1" xfId="0" applyFont="1" applyFill="1" applyBorder="1" applyAlignment="1">
      <alignment horizontal="right" wrapText="1"/>
    </xf>
    <xf numFmtId="6" fontId="1" fillId="3" borderId="1" xfId="0" applyNumberFormat="1" applyFont="1" applyFill="1" applyBorder="1" applyAlignment="1">
      <alignment vertical="top" wrapText="1"/>
    </xf>
    <xf numFmtId="0" fontId="1" fillId="5" borderId="2" xfId="0" applyFont="1" applyFill="1" applyBorder="1" applyAlignment="1">
      <alignment horizontal="left"/>
    </xf>
    <xf numFmtId="164" fontId="1" fillId="5" borderId="3" xfId="0" applyNumberFormat="1" applyFont="1" applyFill="1" applyBorder="1" applyAlignment="1">
      <alignment wrapText="1"/>
    </xf>
    <xf numFmtId="164" fontId="1" fillId="5" borderId="4" xfId="0" applyNumberFormat="1" applyFont="1" applyFill="1" applyBorder="1" applyAlignment="1">
      <alignment wrapText="1"/>
    </xf>
    <xf numFmtId="0" fontId="6" fillId="5" borderId="1" xfId="0" applyFont="1" applyFill="1" applyBorder="1" applyAlignment="1">
      <alignment horizontal="left" vertical="top" wrapText="1"/>
    </xf>
    <xf numFmtId="0" fontId="1" fillId="5" borderId="9" xfId="0" applyFont="1" applyFill="1" applyBorder="1" applyAlignment="1">
      <alignment horizontal="right" wrapText="1"/>
    </xf>
    <xf numFmtId="6" fontId="1" fillId="5" borderId="9" xfId="0" applyNumberFormat="1" applyFont="1" applyFill="1" applyBorder="1" applyAlignment="1">
      <alignment horizontal="right" wrapText="1"/>
    </xf>
    <xf numFmtId="6" fontId="1" fillId="5" borderId="1" xfId="0" applyNumberFormat="1" applyFont="1" applyFill="1" applyBorder="1" applyAlignment="1">
      <alignment vertical="top" wrapText="1"/>
    </xf>
    <xf numFmtId="164" fontId="4" fillId="5" borderId="1" xfId="0" applyNumberFormat="1" applyFont="1" applyFill="1" applyBorder="1" applyAlignment="1"/>
    <xf numFmtId="9" fontId="1" fillId="5" borderId="1" xfId="0" applyNumberFormat="1" applyFont="1" applyFill="1" applyBorder="1" applyAlignment="1"/>
    <xf numFmtId="164" fontId="1" fillId="4" borderId="1" xfId="0" applyNumberFormat="1" applyFont="1" applyFill="1" applyBorder="1" applyAlignment="1">
      <alignment wrapText="1"/>
    </xf>
    <xf numFmtId="164" fontId="1" fillId="4" borderId="8" xfId="0" applyNumberFormat="1" applyFont="1" applyFill="1" applyBorder="1" applyAlignment="1">
      <alignment horizontal="right" wrapText="1"/>
    </xf>
    <xf numFmtId="164" fontId="1" fillId="4" borderId="1" xfId="0" applyNumberFormat="1" applyFont="1" applyFill="1" applyBorder="1" applyAlignment="1">
      <alignment horizontal="right" wrapText="1"/>
    </xf>
    <xf numFmtId="166" fontId="1" fillId="2" borderId="1" xfId="0" applyNumberFormat="1" applyFont="1" applyFill="1" applyBorder="1" applyAlignment="1">
      <alignment horizontal="center" wrapText="1"/>
    </xf>
    <xf numFmtId="164" fontId="1" fillId="2" borderId="3" xfId="0" applyNumberFormat="1" applyFont="1" applyFill="1" applyBorder="1" applyAlignment="1">
      <alignment vertical="top" wrapText="1"/>
    </xf>
    <xf numFmtId="0" fontId="2" fillId="0" borderId="9"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8" xfId="0" applyFont="1" applyFill="1" applyBorder="1" applyAlignment="1" applyProtection="1">
      <alignment vertical="top" wrapText="1"/>
      <protection locked="0"/>
    </xf>
    <xf numFmtId="0" fontId="1" fillId="3" borderId="8" xfId="0" applyFont="1" applyFill="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wrapText="1"/>
    </xf>
    <xf numFmtId="0" fontId="7" fillId="0" borderId="8" xfId="0" applyFont="1" applyFill="1" applyBorder="1" applyAlignment="1" applyProtection="1">
      <alignment horizontal="left" wrapText="1"/>
    </xf>
    <xf numFmtId="0" fontId="1" fillId="3" borderId="1" xfId="0" applyFont="1" applyFill="1" applyBorder="1" applyAlignment="1" applyProtection="1">
      <alignment horizontal="left" vertical="top" wrapText="1"/>
      <protection locked="0"/>
    </xf>
    <xf numFmtId="0" fontId="1" fillId="2" borderId="4" xfId="0" applyFont="1" applyFill="1" applyBorder="1" applyAlignment="1">
      <alignment vertical="center" wrapText="1"/>
    </xf>
    <xf numFmtId="0" fontId="1" fillId="2" borderId="2" xfId="0" applyFont="1" applyFill="1" applyBorder="1" applyAlignment="1">
      <alignment vertical="center"/>
    </xf>
    <xf numFmtId="164" fontId="2" fillId="3" borderId="3" xfId="0" applyNumberFormat="1" applyFont="1" applyFill="1" applyBorder="1" applyAlignment="1">
      <alignment wrapText="1"/>
    </xf>
    <xf numFmtId="0" fontId="1" fillId="3" borderId="1" xfId="0" applyFont="1" applyFill="1" applyBorder="1" applyAlignment="1">
      <alignment vertical="top" wrapText="1"/>
    </xf>
    <xf numFmtId="0" fontId="1" fillId="4" borderId="1" xfId="0" applyFont="1" applyFill="1" applyBorder="1" applyAlignment="1">
      <alignment horizontal="right" wrapText="1"/>
    </xf>
    <xf numFmtId="0" fontId="1" fillId="3" borderId="1" xfId="0" applyFont="1" applyFill="1" applyBorder="1" applyAlignment="1" applyProtection="1">
      <alignment vertical="top" wrapText="1"/>
      <protection locked="0"/>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1" fillId="0" borderId="7" xfId="0" applyFont="1" applyFill="1" applyBorder="1" applyAlignment="1">
      <alignment horizontal="left"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7" fillId="0" borderId="1" xfId="0" applyFont="1" applyFill="1" applyBorder="1" applyAlignment="1">
      <alignment horizontal="left" wrapText="1"/>
    </xf>
  </cellXfs>
  <cellStyles count="1">
    <cellStyle name="Normal" xfId="0" builtinId="0"/>
  </cellStyles>
  <dxfs count="0"/>
  <tableStyles count="0" defaultTableStyle="TableStyleMedium9" defaultPivotStyle="PivotStyleLight16"/>
  <colors>
    <mruColors>
      <color rgb="FFF3F9FB"/>
      <color rgb="FFFE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view="pageLayout" zoomScaleNormal="100" zoomScaleSheetLayoutView="70" workbookViewId="0">
      <selection activeCell="P10" sqref="P10"/>
    </sheetView>
  </sheetViews>
  <sheetFormatPr defaultRowHeight="12" x14ac:dyDescent="0.2"/>
  <cols>
    <col min="1" max="1" width="15.7109375" style="3" customWidth="1"/>
    <col min="2" max="2" width="8.140625" style="17" customWidth="1"/>
    <col min="3" max="3" width="8.42578125" style="17" customWidth="1"/>
    <col min="4" max="4" width="8.7109375" style="17" customWidth="1"/>
    <col min="5" max="5" width="8.42578125" style="17" customWidth="1"/>
    <col min="6" max="6" width="8.140625" style="17" customWidth="1"/>
    <col min="7" max="7" width="76.140625" style="3" customWidth="1"/>
    <col min="8" max="8" width="5.42578125" style="3" customWidth="1"/>
    <col min="9" max="9" width="7.42578125" style="3" customWidth="1"/>
    <col min="10" max="10" width="9.140625" style="3" customWidth="1"/>
    <col min="11" max="16384" width="9.140625" style="3"/>
  </cols>
  <sheetData>
    <row r="1" spans="1:8" s="2" customFormat="1" ht="15" customHeight="1" x14ac:dyDescent="0.2">
      <c r="A1" s="78" t="s">
        <v>46</v>
      </c>
      <c r="B1" s="1"/>
      <c r="C1" s="1"/>
      <c r="D1" s="1"/>
      <c r="E1" s="67"/>
      <c r="F1" s="67"/>
      <c r="G1" s="77" t="s">
        <v>68</v>
      </c>
    </row>
    <row r="2" spans="1:8" ht="135" customHeight="1" x14ac:dyDescent="0.2">
      <c r="A2" s="83" t="s">
        <v>71</v>
      </c>
      <c r="B2" s="84"/>
      <c r="C2" s="84"/>
      <c r="D2" s="84"/>
      <c r="E2" s="84"/>
      <c r="F2" s="84"/>
      <c r="G2" s="85"/>
    </row>
    <row r="3" spans="1:8" s="2" customFormat="1" ht="35.25" customHeight="1" x14ac:dyDescent="0.2">
      <c r="A3" s="4" t="s">
        <v>55</v>
      </c>
      <c r="B3" s="5" t="s">
        <v>4</v>
      </c>
      <c r="C3" s="5" t="s">
        <v>2</v>
      </c>
      <c r="D3" s="5" t="s">
        <v>5</v>
      </c>
      <c r="E3" s="5" t="s">
        <v>6</v>
      </c>
      <c r="F3" s="5" t="s">
        <v>3</v>
      </c>
      <c r="G3" s="74" t="s">
        <v>35</v>
      </c>
    </row>
    <row r="4" spans="1:8" s="2" customFormat="1" x14ac:dyDescent="0.2">
      <c r="A4" s="39" t="s">
        <v>61</v>
      </c>
      <c r="B4" s="66"/>
      <c r="C4" s="66"/>
      <c r="D4" s="66"/>
      <c r="E4" s="66"/>
      <c r="F4" s="66"/>
      <c r="G4" s="75" t="s">
        <v>69</v>
      </c>
      <c r="H4" s="9"/>
    </row>
    <row r="5" spans="1:8" s="2" customFormat="1" ht="28.5" customHeight="1" x14ac:dyDescent="0.2">
      <c r="A5" s="7" t="s">
        <v>17</v>
      </c>
      <c r="B5" s="8"/>
      <c r="C5" s="8"/>
      <c r="D5" s="8"/>
      <c r="E5" s="8"/>
      <c r="F5" s="8"/>
      <c r="G5" s="76" t="s">
        <v>27</v>
      </c>
      <c r="H5" s="9"/>
    </row>
    <row r="6" spans="1:8" ht="51.75" customHeight="1" x14ac:dyDescent="0.2">
      <c r="A6" s="10" t="s">
        <v>9</v>
      </c>
      <c r="B6" s="33">
        <v>3000</v>
      </c>
      <c r="C6" s="33">
        <v>2500</v>
      </c>
      <c r="D6" s="33">
        <v>3000</v>
      </c>
      <c r="E6" s="33">
        <v>2800</v>
      </c>
      <c r="F6" s="33">
        <v>2600</v>
      </c>
      <c r="G6" s="68" t="s">
        <v>62</v>
      </c>
      <c r="H6" s="12"/>
    </row>
    <row r="7" spans="1:8" ht="61.5" customHeight="1" x14ac:dyDescent="0.2">
      <c r="A7" s="12" t="s">
        <v>10</v>
      </c>
      <c r="B7" s="17">
        <v>4000</v>
      </c>
      <c r="C7" s="17">
        <v>3500</v>
      </c>
      <c r="D7" s="17">
        <v>3500</v>
      </c>
      <c r="E7" s="17">
        <v>3200</v>
      </c>
      <c r="F7" s="17">
        <v>3200</v>
      </c>
      <c r="G7" s="69" t="s">
        <v>63</v>
      </c>
    </row>
    <row r="8" spans="1:8" ht="25.5" customHeight="1" x14ac:dyDescent="0.2">
      <c r="A8" s="23" t="s">
        <v>51</v>
      </c>
      <c r="B8" s="34">
        <v>2.5</v>
      </c>
      <c r="C8" s="35">
        <v>4.5</v>
      </c>
      <c r="D8" s="35">
        <v>5</v>
      </c>
      <c r="E8" s="35">
        <v>2</v>
      </c>
      <c r="F8" s="35">
        <v>1.5</v>
      </c>
      <c r="G8" s="70" t="s">
        <v>72</v>
      </c>
    </row>
    <row r="9" spans="1:8" ht="48" customHeight="1" x14ac:dyDescent="0.2">
      <c r="A9" s="12" t="s">
        <v>33</v>
      </c>
      <c r="B9" s="36">
        <v>10</v>
      </c>
      <c r="C9" s="36">
        <v>8</v>
      </c>
      <c r="D9" s="36">
        <v>8</v>
      </c>
      <c r="E9" s="36">
        <v>6</v>
      </c>
      <c r="F9" s="36">
        <v>6</v>
      </c>
      <c r="G9" s="69" t="s">
        <v>49</v>
      </c>
    </row>
    <row r="10" spans="1:8" ht="48.75" customHeight="1" x14ac:dyDescent="0.2">
      <c r="A10" s="29" t="s">
        <v>8</v>
      </c>
      <c r="B10" s="21">
        <f>SUM(B6+B7)/2*B8*B9</f>
        <v>87500</v>
      </c>
      <c r="C10" s="21">
        <f>SUM(C6+C7)/2*C8*C9</f>
        <v>108000</v>
      </c>
      <c r="D10" s="21">
        <f>SUM(D6+D7)/2*D8*D9</f>
        <v>130000</v>
      </c>
      <c r="E10" s="21">
        <f>SUM(E6+E7)/2*E8*E9</f>
        <v>36000</v>
      </c>
      <c r="F10" s="21">
        <f>SUM(F6+F7)/2*F8*F9</f>
        <v>26100</v>
      </c>
      <c r="G10" s="71" t="s">
        <v>53</v>
      </c>
    </row>
    <row r="11" spans="1:8" ht="50.25" customHeight="1" x14ac:dyDescent="0.2">
      <c r="A11" s="12" t="s">
        <v>34</v>
      </c>
      <c r="B11" s="32">
        <v>6</v>
      </c>
      <c r="C11" s="32">
        <v>4</v>
      </c>
      <c r="D11" s="32">
        <v>4</v>
      </c>
      <c r="E11" s="32">
        <v>4</v>
      </c>
      <c r="F11" s="32">
        <v>4</v>
      </c>
      <c r="G11" s="70" t="s">
        <v>42</v>
      </c>
      <c r="H11" s="20"/>
    </row>
    <row r="12" spans="1:8" s="2" customFormat="1" ht="37.5" customHeight="1" x14ac:dyDescent="0.2">
      <c r="A12" s="27" t="s">
        <v>48</v>
      </c>
      <c r="B12" s="63">
        <f>B10-(SUM(B6+B7)/2*B8*B11)</f>
        <v>35000</v>
      </c>
      <c r="C12" s="63">
        <f>C10-(SUM(C6+C7)/2*C8*C11)</f>
        <v>54000</v>
      </c>
      <c r="D12" s="63">
        <f>D10-(SUM(D6+D7)/2*D8*D11)</f>
        <v>65000</v>
      </c>
      <c r="E12" s="63">
        <f>E10-(SUM(E6+E7)/2*E8*E11)</f>
        <v>12000</v>
      </c>
      <c r="F12" s="63">
        <f>F10-(SUM(F6+F7)/2*F8*F11)</f>
        <v>8700</v>
      </c>
      <c r="G12" s="72" t="s">
        <v>47</v>
      </c>
      <c r="H12" s="9"/>
    </row>
    <row r="13" spans="1:8" ht="22.5" customHeight="1" x14ac:dyDescent="0.2">
      <c r="A13" s="7" t="s">
        <v>13</v>
      </c>
      <c r="B13" s="79"/>
      <c r="C13" s="79"/>
      <c r="D13" s="79"/>
      <c r="E13" s="79"/>
      <c r="F13" s="79"/>
      <c r="G13" s="82" t="s">
        <v>28</v>
      </c>
      <c r="H13" s="20"/>
    </row>
    <row r="14" spans="1:8" ht="48.75" customHeight="1" x14ac:dyDescent="0.2">
      <c r="A14" s="12" t="s">
        <v>7</v>
      </c>
      <c r="B14" s="15">
        <v>1500</v>
      </c>
      <c r="C14" s="15">
        <v>1000</v>
      </c>
      <c r="D14" s="15">
        <v>750</v>
      </c>
      <c r="E14" s="15">
        <v>500</v>
      </c>
      <c r="F14" s="15">
        <v>500</v>
      </c>
      <c r="G14" s="73" t="s">
        <v>29</v>
      </c>
    </row>
    <row r="15" spans="1:8" ht="51" customHeight="1" x14ac:dyDescent="0.2">
      <c r="A15" s="12" t="s">
        <v>11</v>
      </c>
      <c r="B15" s="15">
        <v>1000</v>
      </c>
      <c r="C15" s="15">
        <v>1000</v>
      </c>
      <c r="D15" s="15">
        <v>1000</v>
      </c>
      <c r="E15" s="15">
        <v>1000</v>
      </c>
      <c r="F15" s="15">
        <v>1000</v>
      </c>
      <c r="G15" s="73" t="s">
        <v>30</v>
      </c>
    </row>
    <row r="16" spans="1:8" ht="13.5" customHeight="1" x14ac:dyDescent="0.2">
      <c r="A16" s="12" t="s">
        <v>54</v>
      </c>
      <c r="B16" s="15">
        <v>15000</v>
      </c>
      <c r="C16" s="15">
        <v>10000</v>
      </c>
      <c r="D16" s="15">
        <v>5000</v>
      </c>
      <c r="E16" s="15">
        <v>0</v>
      </c>
      <c r="F16" s="15">
        <v>0</v>
      </c>
      <c r="G16" s="69" t="s">
        <v>56</v>
      </c>
    </row>
    <row r="17" spans="1:8" ht="27" customHeight="1" x14ac:dyDescent="0.2">
      <c r="A17" s="23" t="s">
        <v>12</v>
      </c>
      <c r="B17" s="24">
        <v>3</v>
      </c>
      <c r="C17" s="24">
        <v>5</v>
      </c>
      <c r="D17" s="24">
        <v>6</v>
      </c>
      <c r="E17" s="24">
        <v>2</v>
      </c>
      <c r="F17" s="24">
        <v>2</v>
      </c>
      <c r="G17" s="16" t="s">
        <v>64</v>
      </c>
    </row>
    <row r="18" spans="1:8" ht="27" customHeight="1" x14ac:dyDescent="0.2">
      <c r="A18" s="13" t="s">
        <v>16</v>
      </c>
      <c r="B18" s="19">
        <f>SUM(B14+B15+B16)*B17</f>
        <v>52500</v>
      </c>
      <c r="C18" s="19">
        <f>SUM(C14+C15+C16)*C17</f>
        <v>60000</v>
      </c>
      <c r="D18" s="19">
        <f>SUM(D14+D15+D16)*D17</f>
        <v>40500</v>
      </c>
      <c r="E18" s="19">
        <f>SUM(E14+E15+E16)*E17</f>
        <v>3000</v>
      </c>
      <c r="F18" s="19">
        <f>SUM(F14+F15+F16)*F17</f>
        <v>3000</v>
      </c>
      <c r="G18" s="25" t="s">
        <v>37</v>
      </c>
    </row>
    <row r="19" spans="1:8" ht="49.5" customHeight="1" x14ac:dyDescent="0.2">
      <c r="A19" s="12" t="s">
        <v>31</v>
      </c>
      <c r="B19" s="37">
        <v>0.5</v>
      </c>
      <c r="C19" s="37">
        <v>0.5</v>
      </c>
      <c r="D19" s="37">
        <v>0.25</v>
      </c>
      <c r="E19" s="37">
        <v>0.25</v>
      </c>
      <c r="F19" s="37">
        <v>0.3</v>
      </c>
      <c r="G19" s="12" t="s">
        <v>65</v>
      </c>
    </row>
    <row r="20" spans="1:8" s="2" customFormat="1" ht="36" customHeight="1" x14ac:dyDescent="0.2">
      <c r="A20" s="30" t="s">
        <v>14</v>
      </c>
      <c r="B20" s="64">
        <f>B18*B19</f>
        <v>26250</v>
      </c>
      <c r="C20" s="64">
        <f>C18*C19</f>
        <v>30000</v>
      </c>
      <c r="D20" s="64">
        <f>D18*D19</f>
        <v>10125</v>
      </c>
      <c r="E20" s="64">
        <f>E18*E19</f>
        <v>750</v>
      </c>
      <c r="F20" s="64">
        <f>F18*F19</f>
        <v>900</v>
      </c>
      <c r="G20" s="31" t="s">
        <v>43</v>
      </c>
    </row>
    <row r="21" spans="1:8" ht="13.5" customHeight="1" x14ac:dyDescent="0.2">
      <c r="A21" s="7" t="s">
        <v>18</v>
      </c>
      <c r="B21" s="40"/>
      <c r="C21" s="40"/>
      <c r="D21" s="40"/>
      <c r="E21" s="40"/>
      <c r="F21" s="40"/>
      <c r="G21" s="41" t="s">
        <v>38</v>
      </c>
      <c r="H21" s="20"/>
    </row>
    <row r="22" spans="1:8" ht="49.5" customHeight="1" x14ac:dyDescent="0.2">
      <c r="A22" s="12" t="s">
        <v>1</v>
      </c>
      <c r="B22" s="15"/>
      <c r="C22" s="15"/>
      <c r="D22" s="15"/>
      <c r="E22" s="15"/>
      <c r="F22" s="15"/>
      <c r="G22" s="12" t="s">
        <v>32</v>
      </c>
    </row>
    <row r="23" spans="1:8" ht="61.5" customHeight="1" x14ac:dyDescent="0.2">
      <c r="A23" s="12" t="s">
        <v>66</v>
      </c>
      <c r="B23" s="15"/>
      <c r="C23" s="15"/>
      <c r="D23" s="15"/>
      <c r="E23" s="15"/>
      <c r="F23" s="15"/>
      <c r="G23" s="12" t="s">
        <v>67</v>
      </c>
    </row>
    <row r="24" spans="1:8" x14ac:dyDescent="0.2">
      <c r="A24" s="12" t="s">
        <v>0</v>
      </c>
      <c r="G24" s="12"/>
    </row>
    <row r="25" spans="1:8" x14ac:dyDescent="0.2">
      <c r="A25" s="12" t="s">
        <v>0</v>
      </c>
      <c r="G25" s="12"/>
    </row>
    <row r="26" spans="1:8" x14ac:dyDescent="0.2">
      <c r="A26" s="12" t="s">
        <v>0</v>
      </c>
      <c r="G26" s="12"/>
    </row>
    <row r="27" spans="1:8" x14ac:dyDescent="0.2">
      <c r="A27" s="12" t="s">
        <v>0</v>
      </c>
      <c r="G27" s="12"/>
    </row>
    <row r="28" spans="1:8" s="2" customFormat="1" ht="27" customHeight="1" x14ac:dyDescent="0.2">
      <c r="A28" s="27" t="s">
        <v>19</v>
      </c>
      <c r="B28" s="65">
        <f>SUM(B22:B27)</f>
        <v>0</v>
      </c>
      <c r="C28" s="65">
        <f>SUM(C22:C27)</f>
        <v>0</v>
      </c>
      <c r="D28" s="65">
        <f>SUM(D22:D27)</f>
        <v>0</v>
      </c>
      <c r="E28" s="65">
        <f>SUM(E22:E27)</f>
        <v>0</v>
      </c>
      <c r="F28" s="65">
        <f>SUM(F22:F27)</f>
        <v>0</v>
      </c>
      <c r="G28" s="28" t="s">
        <v>57</v>
      </c>
    </row>
    <row r="29" spans="1:8" s="2" customFormat="1" ht="38.25" customHeight="1" x14ac:dyDescent="0.2">
      <c r="A29" s="81" t="s">
        <v>15</v>
      </c>
      <c r="B29" s="63">
        <f>SUM(B12+B20+B28)</f>
        <v>61250</v>
      </c>
      <c r="C29" s="63">
        <f>SUM(C12+C20+C28)</f>
        <v>84000</v>
      </c>
      <c r="D29" s="63">
        <f>SUM(D12+D20+D28)</f>
        <v>75125</v>
      </c>
      <c r="E29" s="63">
        <f>SUM(E12+E20+E28)</f>
        <v>12750</v>
      </c>
      <c r="F29" s="63">
        <f>SUM(F12+F20+F28)</f>
        <v>9600</v>
      </c>
      <c r="G29" s="28" t="s">
        <v>58</v>
      </c>
    </row>
    <row r="30" spans="1:8" s="2" customFormat="1" ht="60" customHeight="1" x14ac:dyDescent="0.2">
      <c r="A30" s="45" t="s">
        <v>20</v>
      </c>
      <c r="B30" s="43"/>
      <c r="C30" s="43"/>
      <c r="D30" s="43"/>
      <c r="E30" s="43"/>
      <c r="F30" s="44"/>
      <c r="G30" s="42" t="s">
        <v>21</v>
      </c>
    </row>
    <row r="31" spans="1:8" ht="78.75" customHeight="1" x14ac:dyDescent="0.2">
      <c r="A31" s="46" t="s">
        <v>22</v>
      </c>
      <c r="B31" s="33">
        <v>60000</v>
      </c>
      <c r="C31" s="33">
        <v>30000</v>
      </c>
      <c r="D31" s="33">
        <v>25000</v>
      </c>
      <c r="E31" s="33">
        <v>10000</v>
      </c>
      <c r="F31" s="33">
        <v>20000</v>
      </c>
      <c r="G31" s="47" t="s">
        <v>59</v>
      </c>
    </row>
    <row r="32" spans="1:8" s="51" customFormat="1" ht="65.25" customHeight="1" x14ac:dyDescent="0.2">
      <c r="A32" s="48" t="s">
        <v>24</v>
      </c>
      <c r="B32" s="49">
        <v>3000</v>
      </c>
      <c r="C32" s="49">
        <v>1500</v>
      </c>
      <c r="D32" s="49">
        <v>1250</v>
      </c>
      <c r="E32" s="49">
        <v>500</v>
      </c>
      <c r="F32" s="49">
        <v>1000</v>
      </c>
      <c r="G32" s="50" t="s">
        <v>44</v>
      </c>
    </row>
    <row r="33" spans="1:7" ht="51.75" customHeight="1" x14ac:dyDescent="0.2">
      <c r="A33" s="52" t="s">
        <v>25</v>
      </c>
      <c r="B33" s="36">
        <v>3</v>
      </c>
      <c r="C33" s="36">
        <v>3</v>
      </c>
      <c r="D33" s="36">
        <v>4</v>
      </c>
      <c r="E33" s="36">
        <v>2</v>
      </c>
      <c r="F33" s="36">
        <v>2</v>
      </c>
      <c r="G33" s="47" t="s">
        <v>50</v>
      </c>
    </row>
    <row r="34" spans="1:7" ht="25.5" customHeight="1" x14ac:dyDescent="0.2">
      <c r="A34" s="26" t="s">
        <v>26</v>
      </c>
      <c r="B34" s="14">
        <f>SUM(B32*B33)</f>
        <v>9000</v>
      </c>
      <c r="C34" s="14">
        <f>SUM(C32*C33)</f>
        <v>4500</v>
      </c>
      <c r="D34" s="14">
        <f>SUM(D32*D33)</f>
        <v>5000</v>
      </c>
      <c r="E34" s="14">
        <f>SUM(E32*E33)</f>
        <v>1000</v>
      </c>
      <c r="F34" s="14">
        <f>SUM(F32*F33)</f>
        <v>2000</v>
      </c>
      <c r="G34" s="53" t="s">
        <v>36</v>
      </c>
    </row>
    <row r="35" spans="1:7" s="2" customFormat="1" ht="60" x14ac:dyDescent="0.2">
      <c r="A35" s="54" t="s">
        <v>23</v>
      </c>
      <c r="B35" s="55"/>
      <c r="C35" s="55"/>
      <c r="D35" s="55"/>
      <c r="E35" s="55"/>
      <c r="F35" s="56"/>
      <c r="G35" s="57" t="s">
        <v>60</v>
      </c>
    </row>
    <row r="36" spans="1:7" ht="71.25" customHeight="1" x14ac:dyDescent="0.2">
      <c r="A36" s="58" t="s">
        <v>39</v>
      </c>
      <c r="B36" s="59">
        <f>SUM(B29-B34)</f>
        <v>52250</v>
      </c>
      <c r="C36" s="59">
        <f>SUM(C29-C34)</f>
        <v>79500</v>
      </c>
      <c r="D36" s="59">
        <f>SUM(D29-D34)</f>
        <v>70125</v>
      </c>
      <c r="E36" s="59">
        <f>SUM(E29-E34)</f>
        <v>11750</v>
      </c>
      <c r="F36" s="59">
        <f>SUM(F29-F34)</f>
        <v>7600</v>
      </c>
      <c r="G36" s="60" t="s">
        <v>45</v>
      </c>
    </row>
    <row r="37" spans="1:7" s="2" customFormat="1" x14ac:dyDescent="0.2">
      <c r="A37" s="61"/>
      <c r="B37" s="62">
        <f>B36/B34</f>
        <v>5.8055555555555554</v>
      </c>
      <c r="C37" s="62">
        <f>C36/C34</f>
        <v>17.666666666666668</v>
      </c>
      <c r="D37" s="62">
        <f>D36/D34</f>
        <v>14.025</v>
      </c>
      <c r="E37" s="62">
        <f>E36/E34</f>
        <v>11.75</v>
      </c>
      <c r="F37" s="62">
        <f>F36/F34</f>
        <v>3.8</v>
      </c>
      <c r="G37" s="61" t="s">
        <v>40</v>
      </c>
    </row>
    <row r="38" spans="1:7" x14ac:dyDescent="0.2">
      <c r="A38" s="18"/>
    </row>
  </sheetData>
  <mergeCells count="1">
    <mergeCell ref="A2:G2"/>
  </mergeCells>
  <pageMargins left="0.7" right="0.7" top="0.75" bottom="0.75" header="0.3" footer="0.3"/>
  <pageSetup scale="91" orientation="landscape" r:id="rId1"/>
  <headerFooter>
    <oddHeader xml:space="preserve">&amp;L &amp;G&amp;C&amp;"-,Bold"&amp;12 Return on Investment Worksheet (EXAMPLE) for RN Hospital Specialty Programs 
Conducted in Collaboration with Schools of Nursing </oddHeader>
    <oddFooter>&amp;L&amp;"-,Bold"&amp;12HealthImpact June 2021</oddFooter>
  </headerFooter>
  <rowBreaks count="2" manualBreakCount="2">
    <brk id="12" max="6" man="1"/>
    <brk id="29"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tabSelected="1" zoomScale="120" zoomScaleNormal="120" workbookViewId="0">
      <selection activeCell="J13" sqref="J13"/>
    </sheetView>
  </sheetViews>
  <sheetFormatPr defaultRowHeight="12" x14ac:dyDescent="0.2"/>
  <cols>
    <col min="1" max="1" width="15.7109375" style="3" customWidth="1"/>
    <col min="2" max="2" width="8.140625" style="17" customWidth="1"/>
    <col min="3" max="3" width="8.42578125" style="17" customWidth="1"/>
    <col min="4" max="4" width="8.7109375" style="17" customWidth="1"/>
    <col min="5" max="5" width="8.42578125" style="17" customWidth="1"/>
    <col min="6" max="6" width="8.140625" style="17" customWidth="1"/>
    <col min="7" max="7" width="76.140625" style="3" customWidth="1"/>
    <col min="8" max="8" width="5.42578125" style="3" customWidth="1"/>
    <col min="9" max="9" width="7.42578125" style="3" customWidth="1"/>
    <col min="10" max="10" width="9.140625" style="3" customWidth="1"/>
    <col min="11" max="16384" width="9.140625" style="3"/>
  </cols>
  <sheetData>
    <row r="1" spans="1:8" s="2" customFormat="1" ht="15" customHeight="1" x14ac:dyDescent="0.2">
      <c r="A1" s="78" t="s">
        <v>46</v>
      </c>
      <c r="B1" s="1"/>
      <c r="C1" s="1"/>
      <c r="D1" s="1"/>
      <c r="E1" s="67"/>
      <c r="F1" s="67"/>
      <c r="G1" s="77" t="s">
        <v>70</v>
      </c>
    </row>
    <row r="2" spans="1:8" ht="123.75" customHeight="1" x14ac:dyDescent="0.2">
      <c r="A2" s="86" t="s">
        <v>41</v>
      </c>
      <c r="B2" s="87"/>
      <c r="C2" s="87"/>
      <c r="D2" s="87"/>
      <c r="E2" s="87"/>
      <c r="F2" s="87"/>
      <c r="G2" s="88"/>
    </row>
    <row r="3" spans="1:8" s="2" customFormat="1" ht="35.25" customHeight="1" x14ac:dyDescent="0.2">
      <c r="A3" s="4" t="s">
        <v>55</v>
      </c>
      <c r="B3" s="5" t="s">
        <v>4</v>
      </c>
      <c r="C3" s="5" t="s">
        <v>2</v>
      </c>
      <c r="D3" s="5" t="s">
        <v>5</v>
      </c>
      <c r="E3" s="5" t="s">
        <v>6</v>
      </c>
      <c r="F3" s="5" t="s">
        <v>3</v>
      </c>
      <c r="G3" s="6" t="s">
        <v>35</v>
      </c>
    </row>
    <row r="4" spans="1:8" s="2" customFormat="1" x14ac:dyDescent="0.2">
      <c r="A4" s="39" t="s">
        <v>61</v>
      </c>
      <c r="B4" s="66"/>
      <c r="C4" s="66"/>
      <c r="D4" s="66"/>
      <c r="E4" s="66"/>
      <c r="F4" s="66"/>
      <c r="G4" s="89" t="s">
        <v>69</v>
      </c>
      <c r="H4" s="9"/>
    </row>
    <row r="5" spans="1:8" s="2" customFormat="1" ht="41.25" customHeight="1" x14ac:dyDescent="0.2">
      <c r="A5" s="7" t="s">
        <v>17</v>
      </c>
      <c r="B5" s="8"/>
      <c r="C5" s="8"/>
      <c r="D5" s="8"/>
      <c r="E5" s="8"/>
      <c r="F5" s="8"/>
      <c r="G5" s="25" t="s">
        <v>27</v>
      </c>
      <c r="H5" s="9"/>
    </row>
    <row r="6" spans="1:8" ht="51.75" customHeight="1" x14ac:dyDescent="0.2">
      <c r="A6" s="10" t="s">
        <v>9</v>
      </c>
      <c r="B6" s="33"/>
      <c r="C6" s="33"/>
      <c r="D6" s="33"/>
      <c r="E6" s="33"/>
      <c r="F6" s="33"/>
      <c r="G6" s="11" t="s">
        <v>62</v>
      </c>
      <c r="H6" s="12"/>
    </row>
    <row r="7" spans="1:8" ht="60" customHeight="1" x14ac:dyDescent="0.2">
      <c r="A7" s="12" t="s">
        <v>10</v>
      </c>
      <c r="G7" s="12" t="s">
        <v>63</v>
      </c>
    </row>
    <row r="8" spans="1:8" ht="25.5" customHeight="1" x14ac:dyDescent="0.2">
      <c r="A8" s="23" t="s">
        <v>51</v>
      </c>
      <c r="B8" s="34"/>
      <c r="C8" s="35"/>
      <c r="D8" s="35"/>
      <c r="E8" s="35"/>
      <c r="F8" s="35"/>
      <c r="G8" s="23" t="s">
        <v>52</v>
      </c>
    </row>
    <row r="9" spans="1:8" ht="48" customHeight="1" x14ac:dyDescent="0.2">
      <c r="A9" s="12" t="s">
        <v>33</v>
      </c>
      <c r="B9" s="36"/>
      <c r="C9" s="36"/>
      <c r="D9" s="36"/>
      <c r="E9" s="36"/>
      <c r="F9" s="36"/>
      <c r="G9" s="12" t="s">
        <v>49</v>
      </c>
    </row>
    <row r="10" spans="1:8" ht="37.5" customHeight="1" x14ac:dyDescent="0.2">
      <c r="A10" s="29" t="s">
        <v>8</v>
      </c>
      <c r="B10" s="21">
        <f>SUM(B6+B7)/2*B8*B9</f>
        <v>0</v>
      </c>
      <c r="C10" s="21">
        <f>SUM(C6+C7)/2*C8*C9</f>
        <v>0</v>
      </c>
      <c r="D10" s="21">
        <f>SUM(D6+D7)/2*D8*D9</f>
        <v>0</v>
      </c>
      <c r="E10" s="21">
        <f>SUM(E6+E7)/2*E8*E9</f>
        <v>0</v>
      </c>
      <c r="F10" s="21">
        <f>SUM(F6+F7)/2*F8*F9</f>
        <v>0</v>
      </c>
      <c r="G10" s="22" t="s">
        <v>53</v>
      </c>
    </row>
    <row r="11" spans="1:8" ht="50.25" customHeight="1" x14ac:dyDescent="0.2">
      <c r="A11" s="12" t="s">
        <v>34</v>
      </c>
      <c r="B11" s="32"/>
      <c r="C11" s="32"/>
      <c r="D11" s="32"/>
      <c r="E11" s="32"/>
      <c r="F11" s="32"/>
      <c r="G11" s="23" t="s">
        <v>42</v>
      </c>
      <c r="H11" s="20"/>
    </row>
    <row r="12" spans="1:8" s="2" customFormat="1" ht="37.5" customHeight="1" x14ac:dyDescent="0.2">
      <c r="A12" s="27" t="s">
        <v>48</v>
      </c>
      <c r="B12" s="63">
        <f>B10-(SUM(B6+B7)/2*B8*B11)</f>
        <v>0</v>
      </c>
      <c r="C12" s="63">
        <f>C10-(SUM(C6+C7)/2*C8*C11)</f>
        <v>0</v>
      </c>
      <c r="D12" s="63">
        <f>D10-(SUM(D6+D7)/2*D8*D11)</f>
        <v>0</v>
      </c>
      <c r="E12" s="63">
        <f>E10-(SUM(E6+E7)/2*E8*E11)</f>
        <v>0</v>
      </c>
      <c r="F12" s="63">
        <f>F10-(SUM(F6+F7)/2*F8*F11)</f>
        <v>0</v>
      </c>
      <c r="G12" s="38" t="s">
        <v>47</v>
      </c>
      <c r="H12" s="9"/>
    </row>
    <row r="13" spans="1:8" ht="22.5" customHeight="1" x14ac:dyDescent="0.2">
      <c r="A13" s="7" t="s">
        <v>13</v>
      </c>
      <c r="B13" s="79"/>
      <c r="C13" s="79"/>
      <c r="D13" s="79"/>
      <c r="E13" s="79"/>
      <c r="F13" s="79"/>
      <c r="G13" s="80" t="s">
        <v>28</v>
      </c>
      <c r="H13" s="20"/>
    </row>
    <row r="14" spans="1:8" ht="48.75" customHeight="1" x14ac:dyDescent="0.2">
      <c r="A14" s="12" t="s">
        <v>7</v>
      </c>
      <c r="B14" s="15"/>
      <c r="C14" s="15"/>
      <c r="D14" s="15"/>
      <c r="E14" s="15"/>
      <c r="F14" s="15"/>
      <c r="G14" s="16" t="s">
        <v>29</v>
      </c>
    </row>
    <row r="15" spans="1:8" ht="51" customHeight="1" x14ac:dyDescent="0.2">
      <c r="A15" s="12" t="s">
        <v>11</v>
      </c>
      <c r="B15" s="15"/>
      <c r="C15" s="15"/>
      <c r="D15" s="15"/>
      <c r="E15" s="15"/>
      <c r="F15" s="15"/>
      <c r="G15" s="16" t="s">
        <v>30</v>
      </c>
    </row>
    <row r="16" spans="1:8" ht="13.5" customHeight="1" x14ac:dyDescent="0.2">
      <c r="A16" s="12" t="s">
        <v>54</v>
      </c>
      <c r="B16" s="15"/>
      <c r="C16" s="15"/>
      <c r="D16" s="15"/>
      <c r="E16" s="15"/>
      <c r="F16" s="15"/>
      <c r="G16" s="12" t="s">
        <v>56</v>
      </c>
    </row>
    <row r="17" spans="1:8" ht="27.75" customHeight="1" x14ac:dyDescent="0.2">
      <c r="A17" s="23" t="s">
        <v>12</v>
      </c>
      <c r="B17" s="24"/>
      <c r="C17" s="24"/>
      <c r="D17" s="24"/>
      <c r="E17" s="24"/>
      <c r="F17" s="24"/>
      <c r="G17" s="16" t="s">
        <v>64</v>
      </c>
    </row>
    <row r="18" spans="1:8" ht="27" customHeight="1" x14ac:dyDescent="0.2">
      <c r="A18" s="13" t="s">
        <v>16</v>
      </c>
      <c r="B18" s="19">
        <f>SUM(B14+B15+B16)*B17</f>
        <v>0</v>
      </c>
      <c r="C18" s="19">
        <f>SUM(C14+C15+C16)*C17</f>
        <v>0</v>
      </c>
      <c r="D18" s="19">
        <f>SUM(D14+D15+D16)*D17</f>
        <v>0</v>
      </c>
      <c r="E18" s="19">
        <f>SUM(E14+E15+E16)*E17</f>
        <v>0</v>
      </c>
      <c r="F18" s="19">
        <f>SUM(F14+F15+F16)*F17</f>
        <v>0</v>
      </c>
      <c r="G18" s="25" t="s">
        <v>37</v>
      </c>
    </row>
    <row r="19" spans="1:8" ht="49.5" customHeight="1" x14ac:dyDescent="0.2">
      <c r="A19" s="12" t="s">
        <v>31</v>
      </c>
      <c r="B19" s="37"/>
      <c r="C19" s="37"/>
      <c r="D19" s="37"/>
      <c r="E19" s="37"/>
      <c r="F19" s="37"/>
      <c r="G19" s="12" t="s">
        <v>65</v>
      </c>
    </row>
    <row r="20" spans="1:8" s="2" customFormat="1" ht="36" customHeight="1" x14ac:dyDescent="0.2">
      <c r="A20" s="30" t="s">
        <v>14</v>
      </c>
      <c r="B20" s="64">
        <f>B18*B19</f>
        <v>0</v>
      </c>
      <c r="C20" s="64">
        <f>C18*C19</f>
        <v>0</v>
      </c>
      <c r="D20" s="64">
        <f>D18*D19</f>
        <v>0</v>
      </c>
      <c r="E20" s="64">
        <f>E18*E19</f>
        <v>0</v>
      </c>
      <c r="F20" s="64">
        <f>F18*F19</f>
        <v>0</v>
      </c>
      <c r="G20" s="31" t="s">
        <v>43</v>
      </c>
    </row>
    <row r="21" spans="1:8" ht="13.5" customHeight="1" x14ac:dyDescent="0.2">
      <c r="A21" s="7" t="s">
        <v>18</v>
      </c>
      <c r="B21" s="40"/>
      <c r="C21" s="40"/>
      <c r="D21" s="40"/>
      <c r="E21" s="40"/>
      <c r="F21" s="40"/>
      <c r="G21" s="41" t="s">
        <v>38</v>
      </c>
      <c r="H21" s="20"/>
    </row>
    <row r="22" spans="1:8" ht="49.5" customHeight="1" x14ac:dyDescent="0.2">
      <c r="A22" s="12" t="s">
        <v>1</v>
      </c>
      <c r="B22" s="15"/>
      <c r="C22" s="15"/>
      <c r="D22" s="15"/>
      <c r="E22" s="15"/>
      <c r="F22" s="15"/>
      <c r="G22" s="12" t="s">
        <v>32</v>
      </c>
    </row>
    <row r="23" spans="1:8" ht="65.25" customHeight="1" x14ac:dyDescent="0.2">
      <c r="A23" s="12" t="s">
        <v>66</v>
      </c>
      <c r="B23" s="15"/>
      <c r="C23" s="15"/>
      <c r="D23" s="15"/>
      <c r="E23" s="15"/>
      <c r="F23" s="15"/>
      <c r="G23" s="12" t="s">
        <v>67</v>
      </c>
    </row>
    <row r="24" spans="1:8" x14ac:dyDescent="0.2">
      <c r="A24" s="12" t="s">
        <v>0</v>
      </c>
      <c r="G24" s="12"/>
    </row>
    <row r="25" spans="1:8" x14ac:dyDescent="0.2">
      <c r="A25" s="12" t="s">
        <v>0</v>
      </c>
      <c r="G25" s="12"/>
    </row>
    <row r="26" spans="1:8" x14ac:dyDescent="0.2">
      <c r="A26" s="12" t="s">
        <v>0</v>
      </c>
      <c r="G26" s="12"/>
    </row>
    <row r="27" spans="1:8" x14ac:dyDescent="0.2">
      <c r="A27" s="12" t="s">
        <v>0</v>
      </c>
      <c r="G27" s="12"/>
    </row>
    <row r="28" spans="1:8" s="2" customFormat="1" ht="27" customHeight="1" x14ac:dyDescent="0.2">
      <c r="A28" s="27" t="s">
        <v>19</v>
      </c>
      <c r="B28" s="65">
        <f>SUM(B22:B27)</f>
        <v>0</v>
      </c>
      <c r="C28" s="65">
        <f>SUM(C22:C27)</f>
        <v>0</v>
      </c>
      <c r="D28" s="65">
        <f>SUM(D22:D27)</f>
        <v>0</v>
      </c>
      <c r="E28" s="65">
        <f>SUM(E22:E27)</f>
        <v>0</v>
      </c>
      <c r="F28" s="65">
        <f>SUM(F22:F27)</f>
        <v>0</v>
      </c>
      <c r="G28" s="28" t="s">
        <v>57</v>
      </c>
    </row>
    <row r="29" spans="1:8" s="2" customFormat="1" ht="38.25" customHeight="1" x14ac:dyDescent="0.2">
      <c r="A29" s="81" t="s">
        <v>15</v>
      </c>
      <c r="B29" s="63">
        <f>SUM(B12+B20+B28)</f>
        <v>0</v>
      </c>
      <c r="C29" s="63">
        <f>SUM(C12+C20+C28)</f>
        <v>0</v>
      </c>
      <c r="D29" s="63">
        <f>SUM(D12+D20+D28)</f>
        <v>0</v>
      </c>
      <c r="E29" s="63">
        <f>SUM(E12+E20+E28)</f>
        <v>0</v>
      </c>
      <c r="F29" s="63">
        <f>SUM(F12+F20+F28)</f>
        <v>0</v>
      </c>
      <c r="G29" s="28" t="s">
        <v>58</v>
      </c>
    </row>
    <row r="30" spans="1:8" s="2" customFormat="1" ht="62.25" customHeight="1" x14ac:dyDescent="0.2">
      <c r="A30" s="45" t="s">
        <v>20</v>
      </c>
      <c r="B30" s="43"/>
      <c r="C30" s="43"/>
      <c r="D30" s="43"/>
      <c r="E30" s="43"/>
      <c r="F30" s="44"/>
      <c r="G30" s="42" t="s">
        <v>21</v>
      </c>
    </row>
    <row r="31" spans="1:8" ht="78.75" customHeight="1" x14ac:dyDescent="0.2">
      <c r="A31" s="46" t="s">
        <v>22</v>
      </c>
      <c r="B31" s="33"/>
      <c r="C31" s="33"/>
      <c r="D31" s="33"/>
      <c r="E31" s="33"/>
      <c r="F31" s="33"/>
      <c r="G31" s="47" t="s">
        <v>59</v>
      </c>
    </row>
    <row r="32" spans="1:8" s="51" customFormat="1" ht="65.25" customHeight="1" x14ac:dyDescent="0.2">
      <c r="A32" s="48" t="s">
        <v>24</v>
      </c>
      <c r="B32" s="49"/>
      <c r="C32" s="49"/>
      <c r="D32" s="49"/>
      <c r="E32" s="49"/>
      <c r="F32" s="49"/>
      <c r="G32" s="50" t="s">
        <v>44</v>
      </c>
    </row>
    <row r="33" spans="1:7" ht="51.75" customHeight="1" x14ac:dyDescent="0.2">
      <c r="A33" s="52" t="s">
        <v>25</v>
      </c>
      <c r="B33" s="36"/>
      <c r="C33" s="36"/>
      <c r="D33" s="36"/>
      <c r="E33" s="36"/>
      <c r="F33" s="36"/>
      <c r="G33" s="47" t="s">
        <v>50</v>
      </c>
    </row>
    <row r="34" spans="1:7" ht="25.5" customHeight="1" x14ac:dyDescent="0.2">
      <c r="A34" s="26" t="s">
        <v>26</v>
      </c>
      <c r="B34" s="14">
        <f>SUM(B32*B33)</f>
        <v>0</v>
      </c>
      <c r="C34" s="14">
        <f>SUM(C32*C33)</f>
        <v>0</v>
      </c>
      <c r="D34" s="14">
        <f>SUM(D32*D33)</f>
        <v>0</v>
      </c>
      <c r="E34" s="14">
        <f>SUM(E32*E33)</f>
        <v>0</v>
      </c>
      <c r="F34" s="14">
        <f>SUM(F32*F33)</f>
        <v>0</v>
      </c>
      <c r="G34" s="53" t="s">
        <v>36</v>
      </c>
    </row>
    <row r="35" spans="1:7" s="2" customFormat="1" ht="60" x14ac:dyDescent="0.2">
      <c r="A35" s="54" t="s">
        <v>23</v>
      </c>
      <c r="B35" s="55"/>
      <c r="C35" s="55"/>
      <c r="D35" s="55"/>
      <c r="E35" s="55"/>
      <c r="F35" s="56"/>
      <c r="G35" s="57" t="s">
        <v>60</v>
      </c>
    </row>
    <row r="36" spans="1:7" ht="71.25" customHeight="1" x14ac:dyDescent="0.2">
      <c r="A36" s="58" t="s">
        <v>39</v>
      </c>
      <c r="B36" s="59">
        <f>SUM(B29-B34)</f>
        <v>0</v>
      </c>
      <c r="C36" s="59">
        <f>SUM(C29-C34)</f>
        <v>0</v>
      </c>
      <c r="D36" s="59">
        <f>SUM(D29-D34)</f>
        <v>0</v>
      </c>
      <c r="E36" s="59">
        <f>SUM(E29-E34)</f>
        <v>0</v>
      </c>
      <c r="F36" s="59">
        <f>SUM(F29-F34)</f>
        <v>0</v>
      </c>
      <c r="G36" s="60" t="s">
        <v>45</v>
      </c>
    </row>
    <row r="37" spans="1:7" s="2" customFormat="1" x14ac:dyDescent="0.2">
      <c r="A37" s="61"/>
      <c r="B37" s="62" t="e">
        <f>B36/B34</f>
        <v>#DIV/0!</v>
      </c>
      <c r="C37" s="62" t="e">
        <f>C36/C34</f>
        <v>#DIV/0!</v>
      </c>
      <c r="D37" s="62" t="e">
        <f>D36/D34</f>
        <v>#DIV/0!</v>
      </c>
      <c r="E37" s="62" t="e">
        <f>E36/E34</f>
        <v>#DIV/0!</v>
      </c>
      <c r="F37" s="62" t="e">
        <f>F36/F34</f>
        <v>#DIV/0!</v>
      </c>
      <c r="G37" s="61" t="s">
        <v>40</v>
      </c>
    </row>
    <row r="38" spans="1:7" x14ac:dyDescent="0.2">
      <c r="A38" s="18"/>
    </row>
  </sheetData>
  <mergeCells count="1">
    <mergeCell ref="A2:G2"/>
  </mergeCells>
  <pageMargins left="0.25" right="0.25" top="0.75" bottom="0.75" header="0.3" footer="0.3"/>
  <pageSetup scale="96" orientation="landscape" r:id="rId1"/>
  <headerFooter>
    <oddHeader>&amp;L  &amp;G&amp;C&amp;"-,Bold"Return on Investment Worksheet for RN Hospital Specialty Programs 
Conducted in Collaboration with Schools of Nursing</oddHeader>
    <oddFooter>&amp;LHealthImpact June 2021</oddFooter>
  </headerFooter>
  <rowBreaks count="1" manualBreakCount="1">
    <brk id="12"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My Hospital</vt:lpstr>
      <vt:lpstr>Example!Print_Area</vt:lpstr>
      <vt:lpstr>'My Hospital'!Print_Area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dc:creator>
  <cp:lastModifiedBy>Laura Ford</cp:lastModifiedBy>
  <cp:lastPrinted>2021-07-14T22:40:08Z</cp:lastPrinted>
  <dcterms:created xsi:type="dcterms:W3CDTF">2016-05-19T22:12:59Z</dcterms:created>
  <dcterms:modified xsi:type="dcterms:W3CDTF">2021-07-14T22:40:25Z</dcterms:modified>
</cp:coreProperties>
</file>